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2" windowHeight="7788" activeTab="0"/>
  </bookViews>
  <sheets>
    <sheet name="REMUNERACIÓN MENSUAL" sheetId="1" r:id="rId1"/>
  </sheets>
  <definedNames>
    <definedName name="_xlnm.Print_Area" localSheetId="0">'REMUNERACIÓN MENSUAL'!$A$1:$M$27</definedName>
  </definedNames>
  <calcPr fullCalcOnLoad="1"/>
</workbook>
</file>

<file path=xl/sharedStrings.xml><?xml version="1.0" encoding="utf-8"?>
<sst xmlns="http://schemas.openxmlformats.org/spreadsheetml/2006/main" count="93" uniqueCount="58">
  <si>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</si>
  <si>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</si>
  <si>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</si>
  <si>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</si>
  <si>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</si>
  <si>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</si>
  <si>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</si>
  <si>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</si>
  <si>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</si>
  <si>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</si>
  <si>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</si>
  <si>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</si>
  <si>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</si>
  <si>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</si>
  <si>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</si>
  <si>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</si>
  <si>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</si>
  <si>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</si>
  <si>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</si>
  <si>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</si>
  <si>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</si>
  <si>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</si>
  <si>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</si>
  <si>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Presidente Gad-Lloa</t>
  </si>
  <si>
    <t>Vicepresidente Gad-Lloa</t>
  </si>
  <si>
    <t>Vocal</t>
  </si>
  <si>
    <t>Secretaria – Tesorera</t>
  </si>
  <si>
    <t xml:space="preserve">Auxiliar Contable </t>
  </si>
  <si>
    <t>Polifuncional</t>
  </si>
  <si>
    <t>CODIGO DE TRABAJO</t>
  </si>
  <si>
    <t>Sotomayor Morales Jorge Arturo</t>
  </si>
  <si>
    <t>(02) 3 81 6 21 2</t>
  </si>
  <si>
    <t>Décimo Tercera Remuneración (anual)</t>
  </si>
  <si>
    <t>Décima Cuarta Remuneración (anual)</t>
  </si>
  <si>
    <t>Puetate Paguay Jaime Ramiro</t>
  </si>
  <si>
    <t>Tupe Puetate Luis Orlando</t>
  </si>
  <si>
    <t>Coral Jurado Mayra Rubi</t>
  </si>
  <si>
    <t>Infocentro Computo Chiriboga</t>
  </si>
  <si>
    <t>Vega Simba Yolanda Del Carmen</t>
  </si>
  <si>
    <t>MENSUAL</t>
  </si>
  <si>
    <t>DIRECCIÓN ADMINISTRATIVA FINANCIERA</t>
  </si>
  <si>
    <t>Quillupangui Puetate Nancy Del Rocio</t>
  </si>
  <si>
    <t>Guzman Pillajo Francisco Javier</t>
  </si>
  <si>
    <t>Guzman Quiña José Miguel</t>
  </si>
  <si>
    <t>Ayudante de maquinas, polifuncional</t>
  </si>
  <si>
    <t>Bohorquez Viracucha Edwin Gustavo</t>
  </si>
  <si>
    <t>Operador maquinaria</t>
  </si>
  <si>
    <t>Morales Cueva Dario Sebastian</t>
  </si>
  <si>
    <t>Galvez Galvez Monica Patricia</t>
  </si>
  <si>
    <t>juntaparroquialloa@yahoo.com / monica_mpgg@hotmail.com</t>
  </si>
  <si>
    <t>Auxiliar de Oficina</t>
  </si>
  <si>
    <t>Ayudante de maquinaria</t>
  </si>
  <si>
    <t>Vela Campos Edgar Vicente</t>
  </si>
  <si>
    <t>Vega Viracucha Valeria Carlota</t>
  </si>
  <si>
    <t>Cachaguay Chiluisa Edgar Isaias</t>
  </si>
  <si>
    <t>Gonzalez Guzman Manuel Enrique</t>
  </si>
  <si>
    <t>Rubio Piedra Ana Margoth</t>
  </si>
  <si>
    <t>SIN ESCALA</t>
  </si>
</sst>
</file>

<file path=xl/styles.xml><?xml version="1.0" encoding="utf-8"?>
<styleSheet xmlns="http://schemas.openxmlformats.org/spreadsheetml/2006/main">
  <numFmts count="3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9.8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9.8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left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2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23" fillId="36" borderId="10" xfId="0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vertical="center" wrapText="1"/>
    </xf>
    <xf numFmtId="4" fontId="0" fillId="33" borderId="10" xfId="0" applyNumberForma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/>
    </xf>
    <xf numFmtId="0" fontId="25" fillId="33" borderId="10" xfId="64" applyFont="1" applyFill="1" applyBorder="1">
      <alignment/>
      <protection/>
    </xf>
    <xf numFmtId="0" fontId="48" fillId="33" borderId="10" xfId="65" applyFont="1" applyFill="1" applyBorder="1" applyAlignment="1">
      <alignment horizontal="left" vertical="center" wrapText="1"/>
      <protection/>
    </xf>
    <xf numFmtId="0" fontId="25" fillId="33" borderId="10" xfId="65" applyFont="1" applyFill="1" applyBorder="1" applyAlignment="1">
      <alignment vertical="center" wrapText="1"/>
      <protection/>
    </xf>
    <xf numFmtId="0" fontId="25" fillId="33" borderId="10" xfId="65" applyFont="1" applyFill="1" applyBorder="1" applyAlignment="1">
      <alignment wrapText="1"/>
      <protection/>
    </xf>
    <xf numFmtId="0" fontId="0" fillId="33" borderId="10" xfId="0" applyFill="1" applyBorder="1" applyAlignment="1">
      <alignment horizontal="center" vertical="center" wrapText="1"/>
    </xf>
    <xf numFmtId="0" fontId="48" fillId="0" borderId="10" xfId="67" applyFont="1" applyFill="1" applyBorder="1" applyAlignment="1">
      <alignment horizontal="left" vertical="center" wrapText="1"/>
      <protection/>
    </xf>
    <xf numFmtId="0" fontId="25" fillId="0" borderId="10" xfId="67" applyFont="1" applyFill="1" applyBorder="1" applyAlignment="1">
      <alignment vertical="center" wrapText="1"/>
      <protection/>
    </xf>
    <xf numFmtId="0" fontId="25" fillId="0" borderId="10" xfId="67" applyFont="1" applyFill="1" applyBorder="1" applyAlignment="1">
      <alignment horizontal="left"/>
      <protection/>
    </xf>
    <xf numFmtId="0" fontId="25" fillId="0" borderId="10" xfId="70" applyFont="1" applyFill="1" applyBorder="1" applyAlignment="1">
      <alignment wrapText="1"/>
      <protection/>
    </xf>
    <xf numFmtId="0" fontId="48" fillId="0" borderId="0" xfId="67" applyFont="1" applyFill="1" applyBorder="1">
      <alignment/>
      <protection/>
    </xf>
    <xf numFmtId="0" fontId="25" fillId="0" borderId="10" xfId="67" applyFont="1" applyFill="1" applyBorder="1" applyAlignment="1">
      <alignment horizontal="left" vertical="top"/>
      <protection/>
    </xf>
    <xf numFmtId="0" fontId="48" fillId="0" borderId="10" xfId="67" applyFont="1" applyFill="1" applyBorder="1">
      <alignment/>
      <protection/>
    </xf>
    <xf numFmtId="0" fontId="48" fillId="0" borderId="10" xfId="67" applyFont="1" applyFill="1" applyBorder="1" applyAlignment="1">
      <alignment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33" borderId="10" xfId="65" applyFont="1" applyFill="1" applyBorder="1" applyAlignment="1">
      <alignment vertical="center" wrapText="1"/>
      <protection/>
    </xf>
    <xf numFmtId="0" fontId="25" fillId="0" borderId="10" xfId="67" applyFont="1" applyFill="1" applyBorder="1" applyAlignment="1">
      <alignment horizontal="left"/>
      <protection/>
    </xf>
    <xf numFmtId="0" fontId="21" fillId="35" borderId="11" xfId="0" applyFont="1" applyFill="1" applyBorder="1" applyAlignment="1">
      <alignment horizontal="left" vertical="center" wrapText="1"/>
    </xf>
    <xf numFmtId="0" fontId="21" fillId="35" borderId="12" xfId="0" applyFont="1" applyFill="1" applyBorder="1" applyAlignment="1">
      <alignment horizontal="left" vertical="center" wrapText="1"/>
    </xf>
    <xf numFmtId="0" fontId="21" fillId="35" borderId="13" xfId="0" applyFont="1" applyFill="1" applyBorder="1" applyAlignment="1">
      <alignment horizontal="left" vertical="center" wrapText="1"/>
    </xf>
    <xf numFmtId="14" fontId="0" fillId="33" borderId="11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37" fillId="0" borderId="11" xfId="46" applyBorder="1" applyAlignment="1" applyProtection="1">
      <alignment horizontal="center" vertical="center" wrapText="1"/>
      <protection/>
    </xf>
    <xf numFmtId="0" fontId="49" fillId="0" borderId="12" xfId="46" applyFont="1" applyBorder="1" applyAlignment="1" applyProtection="1">
      <alignment horizontal="center" vertical="center" wrapText="1"/>
      <protection/>
    </xf>
    <xf numFmtId="0" fontId="49" fillId="0" borderId="13" xfId="46" applyFont="1" applyBorder="1" applyAlignment="1" applyProtection="1">
      <alignment horizontal="center" vertical="center" wrapText="1"/>
      <protection/>
    </xf>
    <xf numFmtId="0" fontId="50" fillId="37" borderId="10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8" borderId="11" xfId="0" applyFont="1" applyFill="1" applyBorder="1" applyAlignment="1">
      <alignment horizontal="center" vertical="center"/>
    </xf>
    <xf numFmtId="0" fontId="47" fillId="38" borderId="12" xfId="0" applyFont="1" applyFill="1" applyBorder="1" applyAlignment="1">
      <alignment horizontal="center" vertic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Hipervínculo 4" xfId="49"/>
    <cellStyle name="Incorrecto" xfId="50"/>
    <cellStyle name="Comma" xfId="51"/>
    <cellStyle name="Comma [0]" xfId="52"/>
    <cellStyle name="Millares 2" xfId="53"/>
    <cellStyle name="Millares 3" xfId="54"/>
    <cellStyle name="Millares 4" xfId="55"/>
    <cellStyle name="Millares 5" xfId="56"/>
    <cellStyle name="Millares 6" xfId="57"/>
    <cellStyle name="Millares 7" xfId="58"/>
    <cellStyle name="Millares 8" xfId="59"/>
    <cellStyle name="Millares 9" xfId="60"/>
    <cellStyle name="Currency" xfId="61"/>
    <cellStyle name="Currency [0]" xfId="62"/>
    <cellStyle name="Neutral" xfId="63"/>
    <cellStyle name="Normal 2" xfId="64"/>
    <cellStyle name="Normal 2 2" xfId="65"/>
    <cellStyle name="Normal 2 3" xfId="66"/>
    <cellStyle name="Normal 2 4" xfId="67"/>
    <cellStyle name="Normal 2 5" xfId="68"/>
    <cellStyle name="Normal 3" xfId="69"/>
    <cellStyle name="Normal 4" xfId="70"/>
    <cellStyle name="Normal 4 2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ntaparroquialloa@yahoo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9"/>
  <sheetViews>
    <sheetView tabSelected="1" zoomScale="70" zoomScaleNormal="70" zoomScalePageLayoutView="0" workbookViewId="0" topLeftCell="A1">
      <selection activeCell="F6" sqref="F6"/>
    </sheetView>
  </sheetViews>
  <sheetFormatPr defaultColWidth="11.421875" defaultRowHeight="15"/>
  <cols>
    <col min="1" max="1" width="6.28125" style="0" customWidth="1"/>
    <col min="2" max="2" width="39.28125" style="0" customWidth="1"/>
    <col min="3" max="3" width="33.00390625" style="0" customWidth="1"/>
    <col min="4" max="4" width="26.8515625" style="0" bestFit="1" customWidth="1"/>
    <col min="5" max="5" width="38.8515625" style="0" customWidth="1"/>
    <col min="6" max="6" width="26.8515625" style="0" customWidth="1"/>
    <col min="7" max="7" width="17.8515625" style="0" customWidth="1"/>
    <col min="8" max="8" width="17.00390625" style="0" customWidth="1"/>
    <col min="9" max="9" width="16.00390625" style="0" customWidth="1"/>
    <col min="10" max="10" width="15.421875" style="0" customWidth="1"/>
    <col min="11" max="11" width="15.28125" style="0" customWidth="1"/>
    <col min="12" max="12" width="16.00390625" style="0" customWidth="1"/>
    <col min="13" max="13" width="14.8515625" style="0" customWidth="1"/>
    <col min="15" max="38" width="11.421875" style="1" customWidth="1"/>
  </cols>
  <sheetData>
    <row r="1" spans="1:14" ht="33" customHeight="1">
      <c r="A1" s="51" t="s">
        <v>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"/>
    </row>
    <row r="2" spans="1:14" ht="27.75" customHeight="1">
      <c r="A2" s="51" t="s">
        <v>17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1"/>
    </row>
    <row r="3" spans="1:13" ht="31.5" customHeight="1">
      <c r="A3" s="54" t="s">
        <v>9</v>
      </c>
      <c r="B3" s="55"/>
      <c r="C3" s="55"/>
      <c r="D3" s="55"/>
      <c r="E3" s="55"/>
      <c r="F3" s="55"/>
      <c r="G3" s="55"/>
      <c r="H3" s="55"/>
      <c r="I3" s="52" t="s">
        <v>10</v>
      </c>
      <c r="J3" s="52"/>
      <c r="K3" s="52"/>
      <c r="L3" s="52"/>
      <c r="M3" s="52"/>
    </row>
    <row r="4" spans="1:13" s="9" customFormat="1" ht="91.5" customHeight="1">
      <c r="A4" s="11" t="s">
        <v>6</v>
      </c>
      <c r="B4" s="11" t="s">
        <v>18</v>
      </c>
      <c r="C4" s="11" t="s">
        <v>16</v>
      </c>
      <c r="D4" s="11" t="s">
        <v>19</v>
      </c>
      <c r="E4" s="11" t="s">
        <v>20</v>
      </c>
      <c r="F4" s="11" t="s">
        <v>21</v>
      </c>
      <c r="G4" s="11" t="s">
        <v>8</v>
      </c>
      <c r="H4" s="11" t="s">
        <v>15</v>
      </c>
      <c r="I4" s="11" t="s">
        <v>32</v>
      </c>
      <c r="J4" s="11" t="s">
        <v>33</v>
      </c>
      <c r="K4" s="11" t="s">
        <v>11</v>
      </c>
      <c r="L4" s="11" t="s">
        <v>12</v>
      </c>
      <c r="M4" s="11" t="s">
        <v>13</v>
      </c>
    </row>
    <row r="5" spans="1:13" s="1" customFormat="1" ht="14.25">
      <c r="A5" s="3">
        <v>1</v>
      </c>
      <c r="B5" s="23" t="s">
        <v>55</v>
      </c>
      <c r="C5" s="19" t="s">
        <v>23</v>
      </c>
      <c r="D5" s="13" t="s">
        <v>22</v>
      </c>
      <c r="E5" s="13">
        <v>510105</v>
      </c>
      <c r="F5" s="13" t="s">
        <v>57</v>
      </c>
      <c r="G5" s="8">
        <v>1340</v>
      </c>
      <c r="H5" s="34">
        <f>+G5*7+670</f>
        <v>10050</v>
      </c>
      <c r="I5" s="34">
        <f>+H5/12</f>
        <v>837.5</v>
      </c>
      <c r="J5" s="34">
        <f>1.09444444444444*225</f>
        <v>246.25000000000003</v>
      </c>
      <c r="K5" s="34">
        <v>0</v>
      </c>
      <c r="L5" s="34">
        <v>0</v>
      </c>
      <c r="M5" s="34">
        <f>+I5+J5</f>
        <v>1083.75</v>
      </c>
    </row>
    <row r="6" spans="1:13" s="1" customFormat="1" ht="14.25">
      <c r="A6" s="2">
        <v>2</v>
      </c>
      <c r="B6" s="23" t="s">
        <v>30</v>
      </c>
      <c r="C6" s="19" t="s">
        <v>25</v>
      </c>
      <c r="D6" s="13" t="s">
        <v>22</v>
      </c>
      <c r="E6" s="13">
        <v>510105</v>
      </c>
      <c r="F6" s="35" t="s">
        <v>57</v>
      </c>
      <c r="G6" s="8">
        <v>394</v>
      </c>
      <c r="H6" s="34">
        <f>+G6*7+197</f>
        <v>2955</v>
      </c>
      <c r="I6" s="34">
        <f aca="true" t="shared" si="0" ref="I6:I20">+H6/12</f>
        <v>246.25</v>
      </c>
      <c r="J6" s="34">
        <f>1.09444444444444*225</f>
        <v>246.25000000000003</v>
      </c>
      <c r="K6" s="34">
        <v>0</v>
      </c>
      <c r="L6" s="34">
        <v>0</v>
      </c>
      <c r="M6" s="34">
        <f aca="true" t="shared" si="1" ref="M6:M20">+I6+J6</f>
        <v>492.5</v>
      </c>
    </row>
    <row r="7" spans="1:78" s="1" customFormat="1" ht="14.25">
      <c r="A7" s="3">
        <v>3</v>
      </c>
      <c r="B7" s="23" t="s">
        <v>53</v>
      </c>
      <c r="C7" s="19" t="s">
        <v>24</v>
      </c>
      <c r="D7" s="13" t="s">
        <v>22</v>
      </c>
      <c r="E7" s="13">
        <v>510105</v>
      </c>
      <c r="F7" s="35" t="s">
        <v>57</v>
      </c>
      <c r="G7" s="8">
        <v>394</v>
      </c>
      <c r="H7" s="34">
        <f>+G7*7+197</f>
        <v>2955</v>
      </c>
      <c r="I7" s="34">
        <f t="shared" si="0"/>
        <v>246.25</v>
      </c>
      <c r="J7" s="34">
        <f>1.09444444444444*225</f>
        <v>246.25000000000003</v>
      </c>
      <c r="K7" s="34">
        <v>0</v>
      </c>
      <c r="L7" s="34">
        <v>0</v>
      </c>
      <c r="M7" s="34">
        <f t="shared" si="1"/>
        <v>492.5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s="1" customFormat="1" ht="14.25">
      <c r="A8" s="32">
        <v>4</v>
      </c>
      <c r="B8" s="23" t="s">
        <v>54</v>
      </c>
      <c r="C8" s="19" t="s">
        <v>25</v>
      </c>
      <c r="D8" s="13" t="s">
        <v>22</v>
      </c>
      <c r="E8" s="13">
        <v>510105</v>
      </c>
      <c r="F8" s="35" t="s">
        <v>57</v>
      </c>
      <c r="G8" s="8">
        <v>394</v>
      </c>
      <c r="H8" s="34">
        <f>+G8*7+197</f>
        <v>2955</v>
      </c>
      <c r="I8" s="34">
        <f t="shared" si="0"/>
        <v>246.25</v>
      </c>
      <c r="J8" s="34">
        <f>1.09444444444444*225</f>
        <v>246.25000000000003</v>
      </c>
      <c r="K8" s="34">
        <v>0</v>
      </c>
      <c r="L8" s="34">
        <v>0</v>
      </c>
      <c r="M8" s="34">
        <f t="shared" si="1"/>
        <v>492.5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14.25">
      <c r="A9" s="31">
        <v>5</v>
      </c>
      <c r="B9" s="23" t="s">
        <v>52</v>
      </c>
      <c r="C9" s="19" t="s">
        <v>25</v>
      </c>
      <c r="D9" s="35" t="s">
        <v>22</v>
      </c>
      <c r="E9" s="35">
        <v>510105</v>
      </c>
      <c r="F9" s="35" t="s">
        <v>57</v>
      </c>
      <c r="G9" s="34">
        <v>394</v>
      </c>
      <c r="H9" s="34">
        <f>+G9*9</f>
        <v>3546</v>
      </c>
      <c r="I9" s="34">
        <f t="shared" si="0"/>
        <v>295.5</v>
      </c>
      <c r="J9" s="34">
        <f>1.09444444444444*270</f>
        <v>295.50000000000006</v>
      </c>
      <c r="K9" s="34">
        <v>0</v>
      </c>
      <c r="L9" s="34">
        <v>0</v>
      </c>
      <c r="M9" s="34">
        <f t="shared" si="1"/>
        <v>591</v>
      </c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1:78" s="1" customFormat="1" ht="14.25">
      <c r="A10" s="32">
        <v>6</v>
      </c>
      <c r="B10" s="23" t="s">
        <v>48</v>
      </c>
      <c r="C10" s="19" t="s">
        <v>26</v>
      </c>
      <c r="D10" s="13" t="s">
        <v>22</v>
      </c>
      <c r="E10" s="13">
        <v>510105</v>
      </c>
      <c r="F10" s="35" t="s">
        <v>57</v>
      </c>
      <c r="G10" s="8">
        <v>733</v>
      </c>
      <c r="H10" s="34">
        <f>+G10*12</f>
        <v>8796</v>
      </c>
      <c r="I10" s="34">
        <f t="shared" si="0"/>
        <v>733</v>
      </c>
      <c r="J10" s="16">
        <f>1.09444444444444*360</f>
        <v>394.00000000000006</v>
      </c>
      <c r="K10" s="34">
        <v>0</v>
      </c>
      <c r="L10" s="34">
        <v>0</v>
      </c>
      <c r="M10" s="34">
        <f t="shared" si="1"/>
        <v>1127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14.25">
      <c r="A11" s="32">
        <v>7</v>
      </c>
      <c r="B11" s="24" t="s">
        <v>56</v>
      </c>
      <c r="C11" s="20" t="s">
        <v>27</v>
      </c>
      <c r="D11" s="13" t="s">
        <v>22</v>
      </c>
      <c r="E11" s="13">
        <v>710106</v>
      </c>
      <c r="F11" s="35" t="s">
        <v>57</v>
      </c>
      <c r="G11" s="8">
        <v>500</v>
      </c>
      <c r="H11" s="34">
        <f>+G11*8</f>
        <v>4000</v>
      </c>
      <c r="I11" s="34">
        <f t="shared" si="0"/>
        <v>333.3333333333333</v>
      </c>
      <c r="J11" s="34">
        <f>1.09444444444444*240</f>
        <v>262.6666666666667</v>
      </c>
      <c r="K11" s="34">
        <v>0</v>
      </c>
      <c r="L11" s="34">
        <v>0</v>
      </c>
      <c r="M11" s="34">
        <f t="shared" si="1"/>
        <v>596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4.25">
      <c r="A12" s="31">
        <v>8</v>
      </c>
      <c r="B12" s="30" t="s">
        <v>38</v>
      </c>
      <c r="C12" s="19" t="s">
        <v>50</v>
      </c>
      <c r="D12" s="22" t="s">
        <v>22</v>
      </c>
      <c r="E12" s="22">
        <v>510105</v>
      </c>
      <c r="F12" s="35" t="s">
        <v>57</v>
      </c>
      <c r="G12" s="8">
        <v>527</v>
      </c>
      <c r="H12" s="34">
        <f>+G12*12</f>
        <v>6324</v>
      </c>
      <c r="I12" s="34">
        <f t="shared" si="0"/>
        <v>527</v>
      </c>
      <c r="J12" s="17">
        <f>1.09444444444444*360</f>
        <v>394.00000000000006</v>
      </c>
      <c r="K12" s="34">
        <v>0</v>
      </c>
      <c r="L12" s="34">
        <v>0</v>
      </c>
      <c r="M12" s="34">
        <f t="shared" si="1"/>
        <v>921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14.25">
      <c r="A13" s="32">
        <v>9</v>
      </c>
      <c r="B13" s="23" t="s">
        <v>41</v>
      </c>
      <c r="C13" s="20" t="s">
        <v>28</v>
      </c>
      <c r="D13" s="13" t="s">
        <v>29</v>
      </c>
      <c r="E13" s="13">
        <v>710106</v>
      </c>
      <c r="F13" s="35" t="s">
        <v>57</v>
      </c>
      <c r="G13" s="8">
        <v>394</v>
      </c>
      <c r="H13" s="34">
        <f aca="true" t="shared" si="2" ref="H13:H20">+G13*12</f>
        <v>4728</v>
      </c>
      <c r="I13" s="34">
        <f t="shared" si="0"/>
        <v>394</v>
      </c>
      <c r="J13" s="17">
        <f aca="true" t="shared" si="3" ref="J13:J20">1.09444444444444*360</f>
        <v>394.00000000000006</v>
      </c>
      <c r="K13" s="34">
        <v>0</v>
      </c>
      <c r="L13" s="34">
        <v>0</v>
      </c>
      <c r="M13" s="34">
        <f t="shared" si="1"/>
        <v>788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14.25">
      <c r="A14" s="32">
        <v>10</v>
      </c>
      <c r="B14" s="25" t="s">
        <v>42</v>
      </c>
      <c r="C14" s="20" t="s">
        <v>28</v>
      </c>
      <c r="D14" s="13" t="s">
        <v>29</v>
      </c>
      <c r="E14" s="13">
        <v>710106</v>
      </c>
      <c r="F14" s="35" t="s">
        <v>57</v>
      </c>
      <c r="G14" s="8">
        <v>475</v>
      </c>
      <c r="H14" s="34">
        <f t="shared" si="2"/>
        <v>5700</v>
      </c>
      <c r="I14" s="34">
        <f t="shared" si="0"/>
        <v>475</v>
      </c>
      <c r="J14" s="17">
        <f t="shared" si="3"/>
        <v>394.00000000000006</v>
      </c>
      <c r="K14" s="34">
        <v>0</v>
      </c>
      <c r="L14" s="34">
        <v>0</v>
      </c>
      <c r="M14" s="34">
        <f t="shared" si="1"/>
        <v>869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14.25">
      <c r="A15" s="31">
        <v>11</v>
      </c>
      <c r="B15" s="37" t="s">
        <v>47</v>
      </c>
      <c r="C15" s="36" t="s">
        <v>51</v>
      </c>
      <c r="D15" s="35" t="s">
        <v>22</v>
      </c>
      <c r="E15" s="35">
        <v>510105</v>
      </c>
      <c r="F15" s="35" t="s">
        <v>57</v>
      </c>
      <c r="G15" s="34">
        <v>475</v>
      </c>
      <c r="H15" s="34">
        <f t="shared" si="2"/>
        <v>5700</v>
      </c>
      <c r="I15" s="34">
        <f t="shared" si="0"/>
        <v>475</v>
      </c>
      <c r="J15" s="17">
        <f t="shared" si="3"/>
        <v>394.00000000000006</v>
      </c>
      <c r="K15" s="34">
        <v>0</v>
      </c>
      <c r="L15" s="34">
        <v>0</v>
      </c>
      <c r="M15" s="34">
        <f t="shared" si="1"/>
        <v>869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78" s="1" customFormat="1" ht="14.25">
      <c r="A16" s="32">
        <v>12</v>
      </c>
      <c r="B16" s="25" t="s">
        <v>43</v>
      </c>
      <c r="C16" s="21" t="s">
        <v>44</v>
      </c>
      <c r="D16" s="13" t="s">
        <v>29</v>
      </c>
      <c r="E16" s="13">
        <v>710106</v>
      </c>
      <c r="F16" s="35" t="s">
        <v>57</v>
      </c>
      <c r="G16" s="8">
        <v>394</v>
      </c>
      <c r="H16" s="34">
        <f t="shared" si="2"/>
        <v>4728</v>
      </c>
      <c r="I16" s="34">
        <f t="shared" si="0"/>
        <v>394</v>
      </c>
      <c r="J16" s="17">
        <f t="shared" si="3"/>
        <v>394.00000000000006</v>
      </c>
      <c r="K16" s="34">
        <v>0</v>
      </c>
      <c r="L16" s="34">
        <v>0</v>
      </c>
      <c r="M16" s="34">
        <f t="shared" si="1"/>
        <v>788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14.25">
      <c r="A17" s="32">
        <v>13</v>
      </c>
      <c r="B17" s="26" t="s">
        <v>45</v>
      </c>
      <c r="C17" s="18" t="s">
        <v>46</v>
      </c>
      <c r="D17" s="22" t="s">
        <v>22</v>
      </c>
      <c r="E17" s="13">
        <v>510105</v>
      </c>
      <c r="F17" s="35" t="s">
        <v>57</v>
      </c>
      <c r="G17" s="8">
        <v>500</v>
      </c>
      <c r="H17" s="34">
        <f t="shared" si="2"/>
        <v>6000</v>
      </c>
      <c r="I17" s="34">
        <f t="shared" si="0"/>
        <v>500</v>
      </c>
      <c r="J17" s="17">
        <f t="shared" si="3"/>
        <v>394.00000000000006</v>
      </c>
      <c r="K17" s="34">
        <v>0</v>
      </c>
      <c r="L17" s="34">
        <v>0</v>
      </c>
      <c r="M17" s="34">
        <f t="shared" si="1"/>
        <v>894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s="1" customFormat="1" ht="14.25">
      <c r="A18" s="31">
        <v>14</v>
      </c>
      <c r="B18" s="27" t="s">
        <v>34</v>
      </c>
      <c r="C18" s="20" t="s">
        <v>46</v>
      </c>
      <c r="D18" s="13" t="s">
        <v>29</v>
      </c>
      <c r="E18" s="13">
        <v>710106</v>
      </c>
      <c r="F18" s="35" t="s">
        <v>57</v>
      </c>
      <c r="G18" s="8">
        <v>575</v>
      </c>
      <c r="H18" s="34">
        <f t="shared" si="2"/>
        <v>6900</v>
      </c>
      <c r="I18" s="34">
        <f t="shared" si="0"/>
        <v>575</v>
      </c>
      <c r="J18" s="17">
        <f t="shared" si="3"/>
        <v>394.00000000000006</v>
      </c>
      <c r="K18" s="34">
        <v>0</v>
      </c>
      <c r="L18" s="34">
        <v>0</v>
      </c>
      <c r="M18" s="34">
        <f t="shared" si="1"/>
        <v>969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s="1" customFormat="1" ht="14.25">
      <c r="A19" s="32">
        <v>15</v>
      </c>
      <c r="B19" s="28" t="s">
        <v>35</v>
      </c>
      <c r="C19" s="21" t="s">
        <v>46</v>
      </c>
      <c r="D19" s="22" t="s">
        <v>29</v>
      </c>
      <c r="E19" s="13">
        <v>710106</v>
      </c>
      <c r="F19" s="35" t="s">
        <v>57</v>
      </c>
      <c r="G19" s="8">
        <v>575</v>
      </c>
      <c r="H19" s="34">
        <f t="shared" si="2"/>
        <v>6900</v>
      </c>
      <c r="I19" s="34">
        <f t="shared" si="0"/>
        <v>575</v>
      </c>
      <c r="J19" s="17">
        <f t="shared" si="3"/>
        <v>394.00000000000006</v>
      </c>
      <c r="K19" s="34">
        <v>0</v>
      </c>
      <c r="L19" s="34">
        <v>0</v>
      </c>
      <c r="M19" s="34">
        <f t="shared" si="1"/>
        <v>969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</row>
    <row r="20" spans="1:78" s="1" customFormat="1" ht="14.25">
      <c r="A20" s="32">
        <v>16</v>
      </c>
      <c r="B20" s="29" t="s">
        <v>36</v>
      </c>
      <c r="C20" s="19" t="s">
        <v>37</v>
      </c>
      <c r="D20" s="13" t="s">
        <v>29</v>
      </c>
      <c r="E20" s="13">
        <v>710106</v>
      </c>
      <c r="F20" s="35" t="s">
        <v>57</v>
      </c>
      <c r="G20" s="8">
        <v>394</v>
      </c>
      <c r="H20" s="34">
        <f t="shared" si="2"/>
        <v>4728</v>
      </c>
      <c r="I20" s="34">
        <f t="shared" si="0"/>
        <v>394</v>
      </c>
      <c r="J20" s="17">
        <f t="shared" si="3"/>
        <v>394.00000000000006</v>
      </c>
      <c r="K20" s="34">
        <v>0</v>
      </c>
      <c r="L20" s="34">
        <v>0</v>
      </c>
      <c r="M20" s="34">
        <f t="shared" si="1"/>
        <v>788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78" s="1" customFormat="1" ht="31.5" customHeight="1">
      <c r="A21" s="53" t="s">
        <v>14</v>
      </c>
      <c r="B21" s="53"/>
      <c r="C21" s="53"/>
      <c r="D21" s="14"/>
      <c r="E21" s="14"/>
      <c r="F21" s="14"/>
      <c r="G21" s="12">
        <f>SUM(G5:G20)</f>
        <v>8458</v>
      </c>
      <c r="H21" s="12">
        <f>SUM(H5:H20)</f>
        <v>86965</v>
      </c>
      <c r="I21" s="15">
        <f>SUM(I5:I20)</f>
        <v>7247.083333333334</v>
      </c>
      <c r="J21" s="15">
        <f>SUM(J5:J20)</f>
        <v>5483.166666666667</v>
      </c>
      <c r="K21" s="15">
        <v>0</v>
      </c>
      <c r="L21" s="15">
        <v>0</v>
      </c>
      <c r="M21" s="12">
        <v>0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78" ht="22.5" customHeight="1">
      <c r="A22" s="38" t="s">
        <v>0</v>
      </c>
      <c r="B22" s="39"/>
      <c r="C22" s="39"/>
      <c r="D22" s="39"/>
      <c r="E22" s="39"/>
      <c r="F22" s="39"/>
      <c r="G22" s="39"/>
      <c r="H22" s="39"/>
      <c r="I22" s="40"/>
      <c r="J22" s="41">
        <v>43830</v>
      </c>
      <c r="K22" s="42"/>
      <c r="L22" s="4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</row>
    <row r="23" spans="1:78" ht="24" customHeight="1">
      <c r="A23" s="38" t="s">
        <v>4</v>
      </c>
      <c r="B23" s="39"/>
      <c r="C23" s="39"/>
      <c r="D23" s="39"/>
      <c r="E23" s="39"/>
      <c r="F23" s="39"/>
      <c r="G23" s="39"/>
      <c r="H23" s="39"/>
      <c r="I23" s="40"/>
      <c r="J23" s="44" t="s">
        <v>39</v>
      </c>
      <c r="K23" s="42"/>
      <c r="L23" s="4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</row>
    <row r="24" spans="1:14" ht="38.25" customHeight="1">
      <c r="A24" s="38" t="s">
        <v>3</v>
      </c>
      <c r="B24" s="39"/>
      <c r="C24" s="39"/>
      <c r="D24" s="39"/>
      <c r="E24" s="39"/>
      <c r="F24" s="39"/>
      <c r="G24" s="39"/>
      <c r="H24" s="39"/>
      <c r="I24" s="40"/>
      <c r="J24" s="45" t="s">
        <v>40</v>
      </c>
      <c r="K24" s="46"/>
      <c r="L24" s="46"/>
      <c r="M24" s="47"/>
      <c r="N24" s="1"/>
    </row>
    <row r="25" spans="1:14" ht="29.25" customHeight="1">
      <c r="A25" s="38" t="s">
        <v>7</v>
      </c>
      <c r="B25" s="39"/>
      <c r="C25" s="39"/>
      <c r="D25" s="39"/>
      <c r="E25" s="39"/>
      <c r="F25" s="39"/>
      <c r="G25" s="39"/>
      <c r="H25" s="39"/>
      <c r="I25" s="40"/>
      <c r="J25" s="44" t="s">
        <v>48</v>
      </c>
      <c r="K25" s="42"/>
      <c r="L25" s="42"/>
      <c r="M25" s="43"/>
      <c r="N25" s="1"/>
    </row>
    <row r="26" spans="1:14" ht="29.25" customHeight="1">
      <c r="A26" s="38" t="s">
        <v>1</v>
      </c>
      <c r="B26" s="39"/>
      <c r="C26" s="39"/>
      <c r="D26" s="39"/>
      <c r="E26" s="39"/>
      <c r="F26" s="39"/>
      <c r="G26" s="39"/>
      <c r="H26" s="39"/>
      <c r="I26" s="40"/>
      <c r="J26" s="48" t="s">
        <v>49</v>
      </c>
      <c r="K26" s="49"/>
      <c r="L26" s="49"/>
      <c r="M26" s="50"/>
      <c r="N26" s="1"/>
    </row>
    <row r="27" spans="1:14" ht="29.25" customHeight="1">
      <c r="A27" s="38" t="s">
        <v>2</v>
      </c>
      <c r="B27" s="39"/>
      <c r="C27" s="39"/>
      <c r="D27" s="39"/>
      <c r="E27" s="39"/>
      <c r="F27" s="39"/>
      <c r="G27" s="39"/>
      <c r="H27" s="39"/>
      <c r="I27" s="40"/>
      <c r="J27" s="44" t="s">
        <v>31</v>
      </c>
      <c r="K27" s="42"/>
      <c r="L27" s="42"/>
      <c r="M27" s="43"/>
      <c r="N27" s="1"/>
    </row>
    <row r="28" spans="1:14" ht="12.75" customHeight="1">
      <c r="A28" s="4"/>
      <c r="B28" s="4"/>
      <c r="C28" s="5"/>
      <c r="D28" s="5"/>
      <c r="E28" s="5"/>
      <c r="F28" s="5"/>
      <c r="G28" s="5"/>
      <c r="H28" s="1"/>
      <c r="I28" s="1"/>
      <c r="J28" s="1"/>
      <c r="K28" s="1"/>
      <c r="L28" s="1"/>
      <c r="M28" s="1"/>
      <c r="N28" s="1"/>
    </row>
    <row r="29" spans="1:2" s="1" customFormat="1" ht="14.25">
      <c r="A29" s="10"/>
      <c r="B29" s="10"/>
    </row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</sheetData>
  <sheetProtection/>
  <mergeCells count="17">
    <mergeCell ref="A2:M2"/>
    <mergeCell ref="A1:M1"/>
    <mergeCell ref="I3:M3"/>
    <mergeCell ref="A22:I22"/>
    <mergeCell ref="A23:I23"/>
    <mergeCell ref="A21:C21"/>
    <mergeCell ref="A3:H3"/>
    <mergeCell ref="A26:I26"/>
    <mergeCell ref="A27:I27"/>
    <mergeCell ref="J22:M22"/>
    <mergeCell ref="J23:M23"/>
    <mergeCell ref="J24:M24"/>
    <mergeCell ref="J25:M25"/>
    <mergeCell ref="J26:M26"/>
    <mergeCell ref="J27:M27"/>
    <mergeCell ref="A24:I24"/>
    <mergeCell ref="A25:I25"/>
  </mergeCells>
  <hyperlinks>
    <hyperlink ref="J26" r:id="rId1" display="juntaparroquialloa@yahoo.com"/>
  </hyperlinks>
  <printOptions horizontalCentered="1" verticalCentered="1"/>
  <pageMargins left="0" right="0" top="0" bottom="0" header="0" footer="0"/>
  <pageSetup horizontalDpi="600" verticalDpi="600" orientation="landscape" paperSize="9" scale="50" r:id="rId3"/>
  <headerFooter>
    <oddHeader>&amp;R&amp;G</oddHeader>
    <oddFooter>&amp;L&amp;P de &amp;N&amp;CNombre de la institución pública&amp;RGobierno  Autónomo Descentralizado de Lloa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DELL</cp:lastModifiedBy>
  <cp:lastPrinted>2018-03-12T08:09:06Z</cp:lastPrinted>
  <dcterms:created xsi:type="dcterms:W3CDTF">2011-04-19T14:26:13Z</dcterms:created>
  <dcterms:modified xsi:type="dcterms:W3CDTF">2020-02-03T15:09:14Z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